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omas Stahel\Desktop\"/>
    </mc:Choice>
  </mc:AlternateContent>
  <bookViews>
    <workbookView xWindow="0" yWindow="0" windowWidth="24000" windowHeight="9135" tabRatio="500"/>
  </bookViews>
  <sheets>
    <sheet name="Gebotsrechner" sheetId="1" r:id="rId1"/>
    <sheet name="Gütefaktor" sheetId="2" state="hidden" r:id="rId2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5" i="2" l="1"/>
  <c r="A6" i="2" s="1"/>
  <c r="A24" i="2"/>
  <c r="A25" i="2" s="1"/>
  <c r="E18" i="1"/>
  <c r="E20" i="1" s="1"/>
  <c r="B25" i="2" l="1"/>
  <c r="A26" i="2"/>
  <c r="A7" i="2"/>
  <c r="B6" i="2"/>
  <c r="B5" i="2"/>
  <c r="A27" i="2" l="1"/>
  <c r="B26" i="2"/>
  <c r="A8" i="2"/>
  <c r="B7" i="2"/>
  <c r="B8" i="2" l="1"/>
  <c r="A9" i="2"/>
  <c r="B27" i="2"/>
  <c r="A28" i="2"/>
  <c r="A10" i="2" l="1"/>
  <c r="B9" i="2"/>
  <c r="A29" i="2"/>
  <c r="B28" i="2"/>
  <c r="B29" i="2" l="1"/>
  <c r="A30" i="2"/>
  <c r="B10" i="2"/>
  <c r="A11" i="2"/>
  <c r="A12" i="2" l="1"/>
  <c r="B11" i="2"/>
  <c r="A31" i="2"/>
  <c r="B30" i="2"/>
  <c r="B31" i="2" l="1"/>
  <c r="A32" i="2"/>
  <c r="B12" i="2"/>
  <c r="A13" i="2"/>
  <c r="A14" i="2" l="1"/>
  <c r="B13" i="2"/>
  <c r="A33" i="2"/>
  <c r="B32" i="2"/>
  <c r="B18" i="2" l="1"/>
  <c r="B22" i="2"/>
  <c r="B17" i="2"/>
  <c r="B21" i="2"/>
  <c r="B15" i="2"/>
  <c r="B19" i="2"/>
  <c r="B23" i="2"/>
  <c r="B16" i="2"/>
  <c r="B20" i="2"/>
  <c r="B33" i="2"/>
  <c r="A34" i="2"/>
  <c r="A35" i="2" s="1"/>
  <c r="A36" i="2" l="1"/>
  <c r="B35" i="2"/>
  <c r="B36" i="2" l="1"/>
  <c r="A37" i="2"/>
  <c r="A38" i="2" l="1"/>
  <c r="B37" i="2"/>
  <c r="B38" i="2" l="1"/>
  <c r="A39" i="2"/>
  <c r="A40" i="2" l="1"/>
  <c r="B39" i="2"/>
  <c r="B40" i="2" l="1"/>
  <c r="A41" i="2"/>
  <c r="A42" i="2" l="1"/>
  <c r="B41" i="2"/>
  <c r="B42" i="2" l="1"/>
  <c r="A43" i="2"/>
  <c r="A44" i="2" l="1"/>
  <c r="A45" i="2" s="1"/>
  <c r="B43" i="2"/>
  <c r="A46" i="2" l="1"/>
  <c r="B45" i="2"/>
  <c r="B46" i="2" l="1"/>
  <c r="A47" i="2"/>
  <c r="A48" i="2" l="1"/>
  <c r="B47" i="2"/>
  <c r="B48" i="2" l="1"/>
  <c r="A49" i="2"/>
  <c r="A50" i="2" l="1"/>
  <c r="B49" i="2"/>
  <c r="B50" i="2" l="1"/>
  <c r="A51" i="2"/>
  <c r="A52" i="2" l="1"/>
  <c r="B51" i="2"/>
  <c r="B52" i="2" l="1"/>
  <c r="A53" i="2"/>
  <c r="A54" i="2" l="1"/>
  <c r="A55" i="2" s="1"/>
  <c r="B53" i="2"/>
  <c r="B55" i="2" l="1"/>
  <c r="A56" i="2"/>
  <c r="A57" i="2" l="1"/>
  <c r="B56" i="2"/>
  <c r="B57" i="2" l="1"/>
  <c r="A58" i="2"/>
  <c r="A59" i="2" l="1"/>
  <c r="B58" i="2"/>
  <c r="B59" i="2" l="1"/>
  <c r="A60" i="2"/>
  <c r="A61" i="2" l="1"/>
  <c r="B60" i="2"/>
  <c r="B61" i="2" l="1"/>
  <c r="A62" i="2"/>
  <c r="A63" i="2" l="1"/>
  <c r="B62" i="2"/>
  <c r="B63" i="2" l="1"/>
  <c r="A64" i="2"/>
  <c r="A65" i="2" s="1"/>
  <c r="B65" i="2" l="1"/>
  <c r="A66" i="2"/>
  <c r="A67" i="2" l="1"/>
  <c r="B66" i="2"/>
  <c r="B67" i="2" l="1"/>
  <c r="A68" i="2"/>
  <c r="A69" i="2" l="1"/>
  <c r="B68" i="2"/>
  <c r="B69" i="2" l="1"/>
  <c r="A70" i="2"/>
  <c r="A71" i="2" l="1"/>
  <c r="B70" i="2"/>
  <c r="B71" i="2" l="1"/>
  <c r="A72" i="2"/>
  <c r="A73" i="2" l="1"/>
  <c r="B72" i="2"/>
  <c r="B73" i="2" l="1"/>
  <c r="A74" i="2"/>
  <c r="A75" i="2" s="1"/>
  <c r="A76" i="2" l="1"/>
  <c r="B75" i="2"/>
  <c r="B76" i="2" l="1"/>
  <c r="A77" i="2"/>
  <c r="A78" i="2" l="1"/>
  <c r="B77" i="2"/>
  <c r="B78" i="2" l="1"/>
  <c r="A79" i="2"/>
  <c r="A80" i="2" l="1"/>
  <c r="B79" i="2"/>
  <c r="B80" i="2" l="1"/>
  <c r="A81" i="2"/>
  <c r="A82" i="2" l="1"/>
  <c r="B81" i="2"/>
  <c r="B82" i="2" l="1"/>
  <c r="A83" i="2"/>
  <c r="A84" i="2" l="1"/>
  <c r="B83" i="2"/>
  <c r="E21" i="1" l="1"/>
  <c r="G23" i="1" l="1"/>
  <c r="E23" i="1"/>
</calcChain>
</file>

<file path=xl/sharedStrings.xml><?xml version="1.0" encoding="utf-8"?>
<sst xmlns="http://schemas.openxmlformats.org/spreadsheetml/2006/main" count="28" uniqueCount="25">
  <si>
    <t>EEG 2017: Faktor Referenzertrag</t>
  </si>
  <si>
    <t>www.sterr-koelln.com</t>
  </si>
  <si>
    <t>Gebotsrechner auf Basis EEG 2017</t>
  </si>
  <si>
    <t>www.greenmatch.ch</t>
  </si>
  <si>
    <t>ct/kWh</t>
  </si>
  <si>
    <t>kWh/a</t>
  </si>
  <si>
    <t>entsprechend EEG 2017 Anlage 2</t>
  </si>
  <si>
    <t>erwartete Jahresenergieproduktion (nach allen Abschlägen)</t>
  </si>
  <si>
    <t>dabei berücksichtigte technische Verfügbarkeit</t>
  </si>
  <si>
    <t>%</t>
  </si>
  <si>
    <t>In Kalkulation veranschlagter Vergütungssatz</t>
  </si>
  <si>
    <t>Summe der Referenzerträge aller gewählten WEA:</t>
  </si>
  <si>
    <t>Summe des Windertrags aller WEA (nach allen Abschlägen):</t>
  </si>
  <si>
    <t>in Korrekturfaktor dürfen Verluste durch technische Verfügbarkeit mit max. 2% berücksichtigt werden</t>
  </si>
  <si>
    <t>Verhältnis Windertrag / Referenzertrag (= Gütefaktor)</t>
  </si>
  <si>
    <t xml:space="preserve"> = für Berechnung des Gütefaktors relevanter Windertrag</t>
  </si>
  <si>
    <t>aus Gütefaktor resultierender Korrekturfaktor:</t>
  </si>
  <si>
    <t xml:space="preserve">Notwendiges Gebot für veranschlagten Vergütungssatz </t>
  </si>
  <si>
    <t>greenmatch kontaktieren</t>
  </si>
  <si>
    <t>Sterr-Kölln kontaktieren</t>
  </si>
  <si>
    <r>
      <t xml:space="preserve">Kontaktieren Sie </t>
    </r>
    <r>
      <rPr>
        <b/>
        <sz val="10"/>
        <rFont val="Calibri"/>
        <family val="2"/>
      </rPr>
      <t>greenmatch</t>
    </r>
    <r>
      <rPr>
        <sz val="10"/>
        <rFont val="Calibri"/>
        <family val="2"/>
      </rPr>
      <t xml:space="preserve"> bei Fragen zum web-basierten Finanzmodell für erneuerbare Energien. Wir stehen Ihnen auch gerne für Online Demo Sessions zur Verfügung.</t>
    </r>
  </si>
  <si>
    <t>Haftungsausschluss: Der Gebotsrechner erhebt keinerlei Anspruch auf Vollständigkeit und dient einzig der Orientierung. Vor konkreter Gebotsabgabe müssen rechtliche Bestimmungen und die Berechnungsmethode geprüft werden.</t>
  </si>
  <si>
    <t>EEG 2017 Gebotspreisrechner - Version 1.00 - Veröffentlichung: 24.05.2017</t>
  </si>
  <si>
    <r>
      <t xml:space="preserve">Resultat aus FiT-Solver in </t>
    </r>
    <r>
      <rPr>
        <sz val="12"/>
        <rFont val="Calibri"/>
        <family val="2"/>
      </rPr>
      <t>green[</t>
    </r>
    <r>
      <rPr>
        <sz val="11"/>
        <rFont val="Arial Black"/>
        <family val="2"/>
      </rPr>
      <t>::</t>
    </r>
    <r>
      <rPr>
        <sz val="10"/>
        <color rgb="FF000000"/>
        <rFont val="Arial"/>
        <family val="2"/>
      </rPr>
      <t>]match</t>
    </r>
  </si>
  <si>
    <r>
      <t xml:space="preserve">Kontaktieren Sie </t>
    </r>
    <r>
      <rPr>
        <b/>
        <sz val="10"/>
        <rFont val="Calibri"/>
        <family val="2"/>
      </rPr>
      <t>Sterr-Kölln &amp; Partner</t>
    </r>
    <r>
      <rPr>
        <sz val="10"/>
        <rFont val="Calibri"/>
        <family val="2"/>
      </rPr>
      <t xml:space="preserve"> bei rechtlichen Fragen zur Gebotsabgabe und weiteren Fragen zur Finanzierung und rechtlichen Ausgestaltung Ihres Projekts.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</si>
</sst>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#,##0.0"/>
  </numFmts>
  <fonts count="25" x14ac:knownFonts="1">
    <font>
      <sz val="10"/>
      <color rgb="FF000000"/>
      <name val="Arial"/>
    </font>
    <font>
      <sz val="10"/>
      <name val="Arial"/>
    </font>
    <font>
      <sz val="12"/>
      <name val="Calibri"/>
    </font>
    <font>
      <b/>
      <sz val="10"/>
      <name val="Arial"/>
    </font>
    <font>
      <b/>
      <sz val="16"/>
      <name val="Calibri"/>
    </font>
    <font>
      <i/>
      <sz val="12"/>
      <name val="Calibri"/>
    </font>
    <font>
      <b/>
      <sz val="12"/>
      <name val="Calibri"/>
    </font>
    <font>
      <b/>
      <i/>
      <sz val="12"/>
      <name val="Calibri"/>
    </font>
    <font>
      <u/>
      <sz val="12"/>
      <color rgb="FF0000FF"/>
      <name val="Calibri"/>
    </font>
    <font>
      <u/>
      <sz val="12"/>
      <color rgb="FF0000FF"/>
      <name val="Calibri"/>
    </font>
    <font>
      <sz val="10"/>
      <name val="Arial"/>
    </font>
    <font>
      <sz val="14"/>
      <color rgb="FF0000FF"/>
      <name val="Calibri"/>
    </font>
    <font>
      <u/>
      <sz val="12"/>
      <name val="Calibri"/>
    </font>
    <font>
      <u/>
      <sz val="10"/>
      <color theme="10"/>
      <name val="Arial"/>
    </font>
    <font>
      <sz val="12"/>
      <name val="Calibri"/>
      <family val="2"/>
    </font>
    <font>
      <b/>
      <sz val="12"/>
      <name val="Calibri"/>
      <family val="2"/>
    </font>
    <font>
      <b/>
      <u/>
      <sz val="12"/>
      <color theme="0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i/>
      <sz val="12"/>
      <name val="Calibri"/>
      <family val="2"/>
    </font>
    <font>
      <sz val="8"/>
      <name val="Calibri"/>
      <family val="2"/>
    </font>
    <font>
      <sz val="8"/>
      <name val="Calibri"/>
      <family val="2"/>
      <scheme val="minor"/>
    </font>
    <font>
      <sz val="11"/>
      <name val="Arial Black"/>
      <family val="2"/>
    </font>
    <font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CE5CD"/>
        <bgColor rgb="FFFCE5CD"/>
      </patternFill>
    </fill>
    <fill>
      <patternFill patternType="solid">
        <fgColor rgb="FF00817C"/>
        <bgColor rgb="FFFFFFFF"/>
      </patternFill>
    </fill>
    <fill>
      <patternFill patternType="solid">
        <fgColor rgb="FF283E39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53">
    <xf numFmtId="0" fontId="0" fillId="0" borderId="0" xfId="0" applyFont="1" applyAlignment="1"/>
    <xf numFmtId="0" fontId="1" fillId="2" borderId="0" xfId="0" applyFont="1" applyFill="1"/>
    <xf numFmtId="164" fontId="1" fillId="2" borderId="0" xfId="0" applyNumberFormat="1" applyFont="1" applyFill="1"/>
    <xf numFmtId="0" fontId="2" fillId="3" borderId="0" xfId="0" applyFont="1" applyFill="1" applyBorder="1" applyAlignment="1">
      <alignment vertical="center"/>
    </xf>
    <xf numFmtId="0" fontId="3" fillId="2" borderId="0" xfId="0" applyFont="1" applyFill="1"/>
    <xf numFmtId="0" fontId="4" fillId="3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/>
    </xf>
    <xf numFmtId="0" fontId="5" fillId="3" borderId="0" xfId="0" applyFont="1" applyFill="1" applyBorder="1" applyAlignment="1">
      <alignment vertical="center"/>
    </xf>
    <xf numFmtId="9" fontId="3" fillId="2" borderId="0" xfId="0" applyNumberFormat="1" applyFont="1" applyFill="1"/>
    <xf numFmtId="164" fontId="3" fillId="2" borderId="0" xfId="0" applyNumberFormat="1" applyFont="1" applyFill="1"/>
    <xf numFmtId="9" fontId="1" fillId="2" borderId="0" xfId="0" applyNumberFormat="1" applyFont="1" applyFill="1"/>
    <xf numFmtId="0" fontId="4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9" fontId="2" fillId="2" borderId="0" xfId="0" applyNumberFormat="1" applyFont="1" applyFill="1" applyBorder="1" applyAlignment="1">
      <alignment vertical="center"/>
    </xf>
    <xf numFmtId="2" fontId="2" fillId="2" borderId="0" xfId="0" applyNumberFormat="1" applyFont="1" applyFill="1" applyBorder="1" applyAlignment="1">
      <alignment vertical="center"/>
    </xf>
    <xf numFmtId="4" fontId="6" fillId="2" borderId="0" xfId="0" applyNumberFormat="1" applyFont="1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4" fillId="7" borderId="0" xfId="0" applyFont="1" applyFill="1" applyBorder="1" applyAlignment="1">
      <alignment vertical="center"/>
    </xf>
    <xf numFmtId="0" fontId="14" fillId="8" borderId="0" xfId="0" applyFont="1" applyFill="1" applyBorder="1" applyAlignment="1">
      <alignment vertical="center"/>
    </xf>
    <xf numFmtId="0" fontId="14" fillId="8" borderId="0" xfId="0" applyFont="1" applyFill="1" applyAlignment="1">
      <alignment vertical="center"/>
    </xf>
    <xf numFmtId="0" fontId="19" fillId="9" borderId="0" xfId="0" applyFont="1" applyFill="1" applyAlignment="1"/>
    <xf numFmtId="0" fontId="20" fillId="8" borderId="0" xfId="0" applyFont="1" applyFill="1" applyAlignment="1">
      <alignment horizontal="center" vertical="center" wrapText="1"/>
    </xf>
    <xf numFmtId="0" fontId="14" fillId="7" borderId="0" xfId="0" applyFont="1" applyFill="1" applyAlignment="1">
      <alignment vertical="center"/>
    </xf>
    <xf numFmtId="0" fontId="20" fillId="8" borderId="0" xfId="0" applyFont="1" applyFill="1" applyAlignment="1">
      <alignment horizontal="left" vertical="center" wrapText="1"/>
    </xf>
    <xf numFmtId="0" fontId="15" fillId="8" borderId="0" xfId="0" applyFont="1" applyFill="1" applyAlignment="1">
      <alignment vertical="center"/>
    </xf>
    <xf numFmtId="4" fontId="11" fillId="4" borderId="0" xfId="0" applyNumberFormat="1" applyFont="1" applyFill="1" applyBorder="1" applyAlignment="1" applyProtection="1">
      <alignment vertical="center"/>
      <protection locked="0"/>
    </xf>
    <xf numFmtId="3" fontId="11" fillId="4" borderId="0" xfId="0" applyNumberFormat="1" applyFont="1" applyFill="1" applyBorder="1" applyAlignment="1" applyProtection="1">
      <alignment vertical="center"/>
      <protection locked="0"/>
    </xf>
    <xf numFmtId="165" fontId="11" fillId="4" borderId="0" xfId="0" applyNumberFormat="1" applyFont="1" applyFill="1" applyBorder="1" applyAlignment="1" applyProtection="1">
      <alignment vertical="center"/>
      <protection locked="0"/>
    </xf>
    <xf numFmtId="0" fontId="21" fillId="3" borderId="0" xfId="0" applyFont="1" applyFill="1" applyBorder="1" applyAlignment="1">
      <alignment horizontal="right" vertical="center"/>
    </xf>
    <xf numFmtId="0" fontId="20" fillId="2" borderId="0" xfId="0" applyFont="1" applyFill="1" applyBorder="1" applyAlignment="1">
      <alignment vertical="center"/>
    </xf>
    <xf numFmtId="0" fontId="22" fillId="1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10" fillId="0" borderId="0" xfId="0" applyFont="1" applyBorder="1"/>
    <xf numFmtId="0" fontId="20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Medium7"/>
  <colors>
    <mruColors>
      <color rgb="FF283E39"/>
      <color rgb="FF00817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0</xdr:row>
      <xdr:rowOff>66675</xdr:rowOff>
    </xdr:from>
    <xdr:to>
      <xdr:col>1</xdr:col>
      <xdr:colOff>2000250</xdr:colOff>
      <xdr:row>1</xdr:row>
      <xdr:rowOff>238125</xdr:rowOff>
    </xdr:to>
    <xdr:pic>
      <xdr:nvPicPr>
        <xdr:cNvPr id="2" name="image1.jpg" title="Bild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809750" cy="438150"/>
        </a:xfrm>
        <a:prstGeom prst="rect">
          <a:avLst/>
        </a:prstGeom>
        <a:noFill/>
      </xdr:spPr>
    </xdr:pic>
    <xdr:clientData fLocksWithSheet="0"/>
  </xdr:twoCellAnchor>
  <xdr:twoCellAnchor>
    <xdr:from>
      <xdr:col>3</xdr:col>
      <xdr:colOff>257175</xdr:colOff>
      <xdr:row>0</xdr:row>
      <xdr:rowOff>161925</xdr:rowOff>
    </xdr:from>
    <xdr:to>
      <xdr:col>4</xdr:col>
      <xdr:colOff>733425</xdr:colOff>
      <xdr:row>1</xdr:row>
      <xdr:rowOff>209550</xdr:rowOff>
    </xdr:to>
    <xdr:pic>
      <xdr:nvPicPr>
        <xdr:cNvPr id="3" name="image2.jpg" title="Bild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19375" y="161925"/>
          <a:ext cx="2038350" cy="314325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ebotspreisrechner@sterr-koelln.com" TargetMode="External"/><Relationship Id="rId2" Type="http://schemas.openxmlformats.org/officeDocument/2006/relationships/hyperlink" Target="http://www.greenmatch.ch/" TargetMode="External"/><Relationship Id="rId1" Type="http://schemas.openxmlformats.org/officeDocument/2006/relationships/hyperlink" Target="http://www.sterr-koelln.com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reenmatch.ch/en/company/contac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showGridLines="0" tabSelected="1" zoomScaleNormal="100" workbookViewId="0">
      <selection activeCell="E10" sqref="E10"/>
    </sheetView>
  </sheetViews>
  <sheetFormatPr baseColWidth="10" defaultColWidth="0" defaultRowHeight="15" customHeight="1" zeroHeight="1" x14ac:dyDescent="0.2"/>
  <cols>
    <col min="1" max="1" width="1.42578125" style="34" customWidth="1"/>
    <col min="2" max="2" width="33.28515625" customWidth="1"/>
    <col min="3" max="3" width="0.7109375" customWidth="1"/>
    <col min="4" max="4" width="23.42578125" customWidth="1"/>
    <col min="5" max="5" width="14.42578125" customWidth="1"/>
    <col min="6" max="6" width="11.42578125" customWidth="1"/>
    <col min="7" max="7" width="43.42578125" customWidth="1"/>
    <col min="8" max="8" width="14.28515625" customWidth="1"/>
    <col min="9" max="9" width="1.42578125" style="34" customWidth="1"/>
    <col min="10" max="16384" width="17.28515625" hidden="1"/>
  </cols>
  <sheetData>
    <row r="1" spans="1:9" ht="21" customHeight="1" x14ac:dyDescent="0.2">
      <c r="A1" s="31"/>
      <c r="B1" s="5"/>
      <c r="C1" s="11"/>
      <c r="D1" s="3"/>
      <c r="E1" s="3"/>
      <c r="F1" s="3"/>
      <c r="G1" s="7"/>
      <c r="I1" s="36"/>
    </row>
    <row r="2" spans="1:9" ht="21" customHeight="1" x14ac:dyDescent="0.2">
      <c r="A2" s="31"/>
      <c r="B2" s="11"/>
      <c r="C2" s="11"/>
      <c r="D2" s="3"/>
      <c r="E2" s="3"/>
      <c r="F2" s="3"/>
      <c r="H2" s="42"/>
      <c r="I2" s="36"/>
    </row>
    <row r="3" spans="1:9" ht="21" customHeight="1" x14ac:dyDescent="0.2">
      <c r="A3" s="31"/>
      <c r="B3" s="12" t="s">
        <v>1</v>
      </c>
      <c r="C3" s="12"/>
      <c r="D3" s="50" t="s">
        <v>3</v>
      </c>
      <c r="E3" s="46"/>
      <c r="F3" s="3"/>
      <c r="H3" s="42"/>
      <c r="I3" s="36"/>
    </row>
    <row r="4" spans="1:9" ht="63.75" customHeight="1" x14ac:dyDescent="0.2">
      <c r="A4" s="31"/>
      <c r="B4" s="30" t="s">
        <v>24</v>
      </c>
      <c r="C4" s="27"/>
      <c r="D4" s="51" t="s">
        <v>20</v>
      </c>
      <c r="E4" s="51"/>
      <c r="F4" s="25"/>
      <c r="G4" s="25"/>
      <c r="H4" s="25"/>
      <c r="I4" s="36"/>
    </row>
    <row r="5" spans="1:9" ht="3.75" customHeight="1" x14ac:dyDescent="0.2">
      <c r="A5" s="31"/>
      <c r="B5" s="26"/>
      <c r="C5" s="26"/>
      <c r="D5" s="24"/>
      <c r="E5" s="24"/>
      <c r="F5" s="25"/>
      <c r="G5" s="25"/>
      <c r="H5" s="25"/>
      <c r="I5" s="36"/>
    </row>
    <row r="6" spans="1:9" ht="30" customHeight="1" x14ac:dyDescent="0.2">
      <c r="A6" s="31"/>
      <c r="B6" s="28" t="s">
        <v>19</v>
      </c>
      <c r="C6" s="29"/>
      <c r="D6" s="52" t="s">
        <v>18</v>
      </c>
      <c r="E6" s="52"/>
      <c r="F6" s="25"/>
      <c r="G6" s="25"/>
      <c r="H6" s="25"/>
      <c r="I6" s="36"/>
    </row>
    <row r="7" spans="1:9" ht="7.5" customHeight="1" x14ac:dyDescent="0.2">
      <c r="A7" s="31"/>
      <c r="B7" s="26"/>
      <c r="C7" s="26"/>
      <c r="D7" s="49"/>
      <c r="E7" s="49"/>
      <c r="F7" s="25"/>
      <c r="G7" s="25"/>
      <c r="H7" s="25"/>
      <c r="I7" s="36"/>
    </row>
    <row r="8" spans="1:9" ht="21" customHeight="1" x14ac:dyDescent="0.2">
      <c r="A8" s="32"/>
      <c r="B8" s="13" t="s">
        <v>2</v>
      </c>
      <c r="C8" s="13"/>
      <c r="D8" s="15"/>
      <c r="E8" s="15"/>
      <c r="F8" s="15"/>
      <c r="G8" s="14"/>
      <c r="H8" s="15"/>
      <c r="I8" s="33"/>
    </row>
    <row r="9" spans="1:9" ht="18" customHeight="1" x14ac:dyDescent="0.2">
      <c r="A9" s="32"/>
      <c r="B9" s="15"/>
      <c r="C9" s="15"/>
      <c r="D9" s="15"/>
      <c r="E9" s="15"/>
      <c r="F9" s="15"/>
      <c r="G9" s="14"/>
      <c r="H9" s="15"/>
      <c r="I9" s="33"/>
    </row>
    <row r="10" spans="1:9" ht="18" customHeight="1" x14ac:dyDescent="0.2">
      <c r="A10" s="32"/>
      <c r="B10" s="15" t="s">
        <v>10</v>
      </c>
      <c r="C10" s="15"/>
      <c r="D10" s="15"/>
      <c r="E10" s="39">
        <v>6.36</v>
      </c>
      <c r="F10" s="15" t="s">
        <v>4</v>
      </c>
      <c r="G10" s="43" t="s">
        <v>23</v>
      </c>
      <c r="H10" s="15"/>
      <c r="I10" s="33"/>
    </row>
    <row r="11" spans="1:9" ht="7.5" customHeight="1" x14ac:dyDescent="0.2">
      <c r="A11" s="32"/>
      <c r="B11" s="15"/>
      <c r="C11" s="15"/>
      <c r="D11" s="15"/>
      <c r="E11" s="15"/>
      <c r="F11" s="15"/>
      <c r="G11" s="14"/>
      <c r="H11" s="15"/>
      <c r="I11" s="33"/>
    </row>
    <row r="12" spans="1:9" ht="18" customHeight="1" x14ac:dyDescent="0.2">
      <c r="A12" s="32"/>
      <c r="B12" s="15" t="s">
        <v>11</v>
      </c>
      <c r="C12" s="15"/>
      <c r="D12" s="15"/>
      <c r="E12" s="40">
        <v>10000000</v>
      </c>
      <c r="F12" s="15" t="s">
        <v>5</v>
      </c>
      <c r="G12" s="14" t="s">
        <v>6</v>
      </c>
      <c r="H12" s="15"/>
      <c r="I12" s="33"/>
    </row>
    <row r="13" spans="1:9" ht="7.5" customHeight="1" x14ac:dyDescent="0.2">
      <c r="A13" s="32"/>
      <c r="B13" s="15"/>
      <c r="C13" s="15"/>
      <c r="D13" s="15"/>
      <c r="E13" s="15"/>
      <c r="F13" s="15"/>
      <c r="G13" s="14"/>
      <c r="H13" s="15"/>
      <c r="I13" s="33"/>
    </row>
    <row r="14" spans="1:9" ht="18" customHeight="1" x14ac:dyDescent="0.2">
      <c r="A14" s="32"/>
      <c r="B14" s="15" t="s">
        <v>12</v>
      </c>
      <c r="C14" s="15"/>
      <c r="D14" s="15"/>
      <c r="E14" s="40">
        <v>8465000</v>
      </c>
      <c r="F14" s="15" t="s">
        <v>5</v>
      </c>
      <c r="G14" s="14" t="s">
        <v>7</v>
      </c>
      <c r="H14" s="15"/>
      <c r="I14" s="33"/>
    </row>
    <row r="15" spans="1:9" ht="7.5" customHeight="1" x14ac:dyDescent="0.2">
      <c r="A15" s="32"/>
      <c r="B15" s="16"/>
      <c r="C15" s="16"/>
      <c r="D15" s="16"/>
      <c r="E15" s="16"/>
      <c r="F15" s="15"/>
      <c r="G15" s="23"/>
      <c r="H15" s="23"/>
      <c r="I15" s="37"/>
    </row>
    <row r="16" spans="1:9" ht="18" customHeight="1" x14ac:dyDescent="0.2">
      <c r="A16" s="32"/>
      <c r="B16" s="16" t="s">
        <v>8</v>
      </c>
      <c r="C16" s="16"/>
      <c r="D16" s="15"/>
      <c r="E16" s="41">
        <v>98</v>
      </c>
      <c r="F16" s="15" t="s">
        <v>9</v>
      </c>
      <c r="G16" s="45" t="s">
        <v>13</v>
      </c>
      <c r="H16" s="46"/>
      <c r="I16" s="37"/>
    </row>
    <row r="17" spans="1:9" ht="18" customHeight="1" x14ac:dyDescent="0.2">
      <c r="A17" s="32"/>
      <c r="B17" s="15"/>
      <c r="C17" s="15"/>
      <c r="D17" s="15"/>
      <c r="E17" s="15"/>
      <c r="F17" s="15"/>
      <c r="G17" s="46"/>
      <c r="H17" s="46"/>
      <c r="I17" s="37"/>
    </row>
    <row r="18" spans="1:9" ht="18" customHeight="1" x14ac:dyDescent="0.2">
      <c r="A18" s="32"/>
      <c r="B18" s="18" t="s">
        <v>15</v>
      </c>
      <c r="C18" s="18"/>
      <c r="D18" s="17"/>
      <c r="E18" s="17">
        <f>E14/(E16/100)*0.98</f>
        <v>8465000</v>
      </c>
      <c r="F18" s="18" t="s">
        <v>5</v>
      </c>
      <c r="G18" s="14"/>
      <c r="H18" s="15"/>
      <c r="I18" s="33"/>
    </row>
    <row r="19" spans="1:9" ht="18" customHeight="1" x14ac:dyDescent="0.2">
      <c r="A19" s="32"/>
      <c r="B19" s="15"/>
      <c r="C19" s="15"/>
      <c r="D19" s="19"/>
      <c r="E19" s="19"/>
      <c r="F19" s="15"/>
      <c r="G19" s="14"/>
      <c r="H19" s="15"/>
      <c r="I19" s="33"/>
    </row>
    <row r="20" spans="1:9" ht="18" customHeight="1" x14ac:dyDescent="0.2">
      <c r="A20" s="32"/>
      <c r="B20" s="15" t="s">
        <v>14</v>
      </c>
      <c r="C20" s="15"/>
      <c r="D20" s="19"/>
      <c r="E20" s="19">
        <f>ROUND(E18/E12,2)</f>
        <v>0.85</v>
      </c>
      <c r="F20" s="15"/>
      <c r="G20" s="14"/>
      <c r="H20" s="15"/>
      <c r="I20" s="33"/>
    </row>
    <row r="21" spans="1:9" ht="18" customHeight="1" x14ac:dyDescent="0.2">
      <c r="A21" s="32"/>
      <c r="B21" s="15" t="s">
        <v>16</v>
      </c>
      <c r="C21" s="15"/>
      <c r="D21" s="20"/>
      <c r="E21" s="20">
        <f>IFERROR(IF(E20&lt;0.7,1.29,VLOOKUP(E20,Gütefaktor!A4:B84,2,FALSE)*1),"")</f>
        <v>1.115</v>
      </c>
      <c r="F21" s="15"/>
      <c r="G21" s="14"/>
      <c r="H21" s="15"/>
      <c r="I21" s="33"/>
    </row>
    <row r="22" spans="1:9" ht="18" customHeight="1" x14ac:dyDescent="0.2">
      <c r="A22" s="32"/>
      <c r="B22" s="15"/>
      <c r="C22" s="15"/>
      <c r="D22" s="15"/>
      <c r="E22" s="15"/>
      <c r="F22" s="15"/>
      <c r="G22" s="14"/>
      <c r="H22" s="15"/>
      <c r="I22" s="33"/>
    </row>
    <row r="23" spans="1:9" ht="18" customHeight="1" x14ac:dyDescent="0.2">
      <c r="A23" s="32"/>
      <c r="B23" s="18" t="s">
        <v>17</v>
      </c>
      <c r="C23" s="18"/>
      <c r="D23" s="21"/>
      <c r="E23" s="21">
        <f>IF(ROUNDUP(E10/E21,2)&lt;=7,ROUNDUP(E10/E21,2),"n.a.")</f>
        <v>5.71</v>
      </c>
      <c r="F23" s="18" t="s">
        <v>4</v>
      </c>
      <c r="G23" s="22" t="str">
        <f>IF(ROUNDUP(E10/E21,2)&lt;=7,"Gebotsabgabe möglich (Wert &lt; 7,0 ct/kWh)","Maximalgebot von 7,0 ct/kWh wird überschritten!")</f>
        <v>Gebotsabgabe möglich (Wert &lt; 7,0 ct/kWh)</v>
      </c>
      <c r="H23" s="18"/>
      <c r="I23" s="38"/>
    </row>
    <row r="24" spans="1:9" ht="18" customHeight="1" x14ac:dyDescent="0.2">
      <c r="A24" s="32"/>
      <c r="B24" s="15"/>
      <c r="C24" s="15"/>
      <c r="D24" s="15"/>
      <c r="E24" s="15"/>
      <c r="F24" s="15"/>
      <c r="G24" s="14"/>
      <c r="H24" s="15"/>
      <c r="I24" s="33"/>
    </row>
    <row r="25" spans="1:9" ht="36.75" customHeight="1" x14ac:dyDescent="0.2">
      <c r="A25" s="32"/>
      <c r="B25" s="47" t="s">
        <v>21</v>
      </c>
      <c r="C25" s="48"/>
      <c r="D25" s="46"/>
      <c r="E25" s="46"/>
      <c r="F25" s="46"/>
      <c r="G25" s="46"/>
      <c r="H25" s="46"/>
      <c r="I25" s="35"/>
    </row>
    <row r="26" spans="1:9" ht="19.5" customHeight="1" x14ac:dyDescent="0.2">
      <c r="A26" s="32"/>
      <c r="B26" s="44" t="s">
        <v>22</v>
      </c>
      <c r="C26" s="44"/>
      <c r="D26" s="44"/>
      <c r="E26" s="44"/>
      <c r="F26" s="44"/>
      <c r="G26" s="44"/>
      <c r="H26" s="44"/>
      <c r="I26" s="35"/>
    </row>
    <row r="27" spans="1:9" s="34" customFormat="1" ht="7.5" customHeight="1" x14ac:dyDescent="0.2">
      <c r="A27" s="33"/>
      <c r="B27" s="35"/>
      <c r="C27" s="35"/>
      <c r="D27" s="35"/>
      <c r="E27" s="35"/>
      <c r="F27" s="35"/>
      <c r="G27" s="35"/>
      <c r="H27" s="35"/>
      <c r="I27" s="35"/>
    </row>
  </sheetData>
  <sheetProtection sheet="1" objects="1" scenarios="1"/>
  <mergeCells count="7">
    <mergeCell ref="B26:H26"/>
    <mergeCell ref="G16:H17"/>
    <mergeCell ref="B25:H25"/>
    <mergeCell ref="D7:E7"/>
    <mergeCell ref="D3:E3"/>
    <mergeCell ref="D4:E4"/>
    <mergeCell ref="D6:E6"/>
  </mergeCells>
  <hyperlinks>
    <hyperlink ref="B3" r:id="rId1"/>
    <hyperlink ref="D3" r:id="rId2"/>
    <hyperlink ref="B6" r:id="rId3"/>
    <hyperlink ref="D6:E6" r:id="rId4" display="greenmatch kontaktieren"/>
  </hyperlinks>
  <pageMargins left="0.7" right="0.7" top="0.75" bottom="0.75" header="0.3" footer="0.3"/>
  <pageSetup paperSize="9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"/>
  <sheetViews>
    <sheetView showGridLines="0" workbookViewId="0"/>
  </sheetViews>
  <sheetFormatPr baseColWidth="10" defaultColWidth="17.28515625" defaultRowHeight="15" customHeight="1" x14ac:dyDescent="0.2"/>
  <cols>
    <col min="1" max="1" width="10.7109375" customWidth="1"/>
    <col min="2" max="2" width="11.42578125" customWidth="1"/>
    <col min="3" max="3" width="10.7109375" customWidth="1"/>
  </cols>
  <sheetData>
    <row r="1" spans="1:3" ht="12.75" customHeight="1" x14ac:dyDescent="0.2">
      <c r="A1" s="1"/>
      <c r="B1" s="2"/>
      <c r="C1" s="1"/>
    </row>
    <row r="2" spans="1:3" ht="12.75" customHeight="1" x14ac:dyDescent="0.2">
      <c r="A2" s="4"/>
      <c r="B2" s="6" t="s">
        <v>0</v>
      </c>
      <c r="C2" s="4"/>
    </row>
    <row r="3" spans="1:3" ht="12.75" customHeight="1" x14ac:dyDescent="0.2">
      <c r="A3" s="1"/>
      <c r="B3" s="2"/>
      <c r="C3" s="1"/>
    </row>
    <row r="4" spans="1:3" ht="12.75" customHeight="1" x14ac:dyDescent="0.2">
      <c r="A4" s="8">
        <v>0.7</v>
      </c>
      <c r="B4" s="9">
        <v>1.29</v>
      </c>
      <c r="C4" s="1"/>
    </row>
    <row r="5" spans="1:3" ht="12.75" customHeight="1" x14ac:dyDescent="0.2">
      <c r="A5" s="10">
        <f t="shared" ref="A5:A14" si="0">A4+1%</f>
        <v>0.71</v>
      </c>
      <c r="B5" s="2">
        <f t="shared" ref="B5:B13" si="1">$B$4-($B$4-$B$14)/10*(A5-$A$4)*100</f>
        <v>1.2769999999999999</v>
      </c>
      <c r="C5" s="2"/>
    </row>
    <row r="6" spans="1:3" ht="12.75" customHeight="1" x14ac:dyDescent="0.2">
      <c r="A6" s="10">
        <f t="shared" si="0"/>
        <v>0.72</v>
      </c>
      <c r="B6" s="2">
        <f t="shared" si="1"/>
        <v>1.264</v>
      </c>
      <c r="C6" s="2"/>
    </row>
    <row r="7" spans="1:3" ht="12.75" customHeight="1" x14ac:dyDescent="0.2">
      <c r="A7" s="10">
        <f t="shared" si="0"/>
        <v>0.73</v>
      </c>
      <c r="B7" s="2">
        <f t="shared" si="1"/>
        <v>1.2509999999999999</v>
      </c>
      <c r="C7" s="2"/>
    </row>
    <row r="8" spans="1:3" ht="12.75" customHeight="1" x14ac:dyDescent="0.2">
      <c r="A8" s="10">
        <f t="shared" si="0"/>
        <v>0.74</v>
      </c>
      <c r="B8" s="2">
        <f t="shared" si="1"/>
        <v>1.238</v>
      </c>
      <c r="C8" s="2"/>
    </row>
    <row r="9" spans="1:3" ht="12.75" customHeight="1" x14ac:dyDescent="0.2">
      <c r="A9" s="10">
        <f t="shared" si="0"/>
        <v>0.75</v>
      </c>
      <c r="B9" s="2">
        <f t="shared" si="1"/>
        <v>1.2249999999999999</v>
      </c>
      <c r="C9" s="2"/>
    </row>
    <row r="10" spans="1:3" ht="12.75" customHeight="1" x14ac:dyDescent="0.2">
      <c r="A10" s="10">
        <f t="shared" si="0"/>
        <v>0.76</v>
      </c>
      <c r="B10" s="2">
        <f t="shared" si="1"/>
        <v>1.212</v>
      </c>
      <c r="C10" s="2"/>
    </row>
    <row r="11" spans="1:3" ht="12.75" customHeight="1" x14ac:dyDescent="0.2">
      <c r="A11" s="10">
        <f t="shared" si="0"/>
        <v>0.77</v>
      </c>
      <c r="B11" s="2">
        <f t="shared" si="1"/>
        <v>1.1989999999999998</v>
      </c>
      <c r="C11" s="2"/>
    </row>
    <row r="12" spans="1:3" ht="12.75" customHeight="1" x14ac:dyDescent="0.2">
      <c r="A12" s="10">
        <f t="shared" si="0"/>
        <v>0.78</v>
      </c>
      <c r="B12" s="2">
        <f t="shared" si="1"/>
        <v>1.1859999999999999</v>
      </c>
      <c r="C12" s="2"/>
    </row>
    <row r="13" spans="1:3" ht="12.75" customHeight="1" x14ac:dyDescent="0.2">
      <c r="A13" s="10">
        <f t="shared" si="0"/>
        <v>0.79</v>
      </c>
      <c r="B13" s="2">
        <f t="shared" si="1"/>
        <v>1.1729999999999998</v>
      </c>
      <c r="C13" s="2"/>
    </row>
    <row r="14" spans="1:3" ht="12.75" customHeight="1" x14ac:dyDescent="0.2">
      <c r="A14" s="8">
        <f t="shared" si="0"/>
        <v>0.8</v>
      </c>
      <c r="B14" s="9">
        <v>1.1599999999999999</v>
      </c>
      <c r="C14" s="2"/>
    </row>
    <row r="15" spans="1:3" ht="12.75" customHeight="1" x14ac:dyDescent="0.2">
      <c r="A15" s="10">
        <v>0.81</v>
      </c>
      <c r="B15" s="2">
        <f t="shared" ref="B15:B23" si="2">$B$14-($B$14-$B$24)/10*(A15-$A$14)*100</f>
        <v>1.151</v>
      </c>
      <c r="C15" s="2"/>
    </row>
    <row r="16" spans="1:3" ht="12.75" customHeight="1" x14ac:dyDescent="0.2">
      <c r="A16" s="10">
        <v>0.82</v>
      </c>
      <c r="B16" s="2">
        <f t="shared" si="2"/>
        <v>1.1420000000000001</v>
      </c>
      <c r="C16" s="2"/>
    </row>
    <row r="17" spans="1:3" ht="12.75" customHeight="1" x14ac:dyDescent="0.2">
      <c r="A17" s="10">
        <v>0.83</v>
      </c>
      <c r="B17" s="2">
        <f t="shared" si="2"/>
        <v>1.133</v>
      </c>
      <c r="C17" s="2"/>
    </row>
    <row r="18" spans="1:3" ht="12.75" customHeight="1" x14ac:dyDescent="0.2">
      <c r="A18" s="10">
        <v>0.84</v>
      </c>
      <c r="B18" s="2">
        <f t="shared" si="2"/>
        <v>1.1240000000000001</v>
      </c>
      <c r="C18" s="2"/>
    </row>
    <row r="19" spans="1:3" ht="12.75" customHeight="1" x14ac:dyDescent="0.2">
      <c r="A19" s="10">
        <v>0.85</v>
      </c>
      <c r="B19" s="2">
        <f t="shared" si="2"/>
        <v>1.115</v>
      </c>
      <c r="C19" s="2"/>
    </row>
    <row r="20" spans="1:3" ht="12.75" customHeight="1" x14ac:dyDescent="0.2">
      <c r="A20" s="10">
        <v>0.86</v>
      </c>
      <c r="B20" s="2">
        <f t="shared" si="2"/>
        <v>1.1060000000000001</v>
      </c>
      <c r="C20" s="2"/>
    </row>
    <row r="21" spans="1:3" ht="12.75" customHeight="1" x14ac:dyDescent="0.2">
      <c r="A21" s="10">
        <v>0.87</v>
      </c>
      <c r="B21" s="2">
        <f t="shared" si="2"/>
        <v>1.097</v>
      </c>
      <c r="C21" s="2"/>
    </row>
    <row r="22" spans="1:3" ht="12.75" customHeight="1" x14ac:dyDescent="0.2">
      <c r="A22" s="10">
        <v>0.88</v>
      </c>
      <c r="B22" s="2">
        <f t="shared" si="2"/>
        <v>1.0880000000000001</v>
      </c>
      <c r="C22" s="2"/>
    </row>
    <row r="23" spans="1:3" ht="12.75" customHeight="1" x14ac:dyDescent="0.2">
      <c r="A23" s="10">
        <v>0.89</v>
      </c>
      <c r="B23" s="2">
        <f t="shared" si="2"/>
        <v>1.0790000000000002</v>
      </c>
      <c r="C23" s="2"/>
    </row>
    <row r="24" spans="1:3" ht="12.75" customHeight="1" x14ac:dyDescent="0.2">
      <c r="A24" s="8">
        <f t="shared" ref="A24:A84" si="3">A23+1%</f>
        <v>0.9</v>
      </c>
      <c r="B24" s="9">
        <v>1.07</v>
      </c>
      <c r="C24" s="2"/>
    </row>
    <row r="25" spans="1:3" ht="12.75" customHeight="1" x14ac:dyDescent="0.2">
      <c r="A25" s="10">
        <f t="shared" si="3"/>
        <v>0.91</v>
      </c>
      <c r="B25" s="2">
        <f t="shared" ref="B25:B33" si="4">$B$24-($B$24-$B$34)/10*(A25-$A$24)*100</f>
        <v>1.0629999999999999</v>
      </c>
      <c r="C25" s="2"/>
    </row>
    <row r="26" spans="1:3" ht="12.75" customHeight="1" x14ac:dyDescent="0.2">
      <c r="A26" s="10">
        <f t="shared" si="3"/>
        <v>0.92</v>
      </c>
      <c r="B26" s="2">
        <f t="shared" si="4"/>
        <v>1.056</v>
      </c>
      <c r="C26" s="2"/>
    </row>
    <row r="27" spans="1:3" ht="12.75" customHeight="1" x14ac:dyDescent="0.2">
      <c r="A27" s="10">
        <f t="shared" si="3"/>
        <v>0.93</v>
      </c>
      <c r="B27" s="2">
        <f t="shared" si="4"/>
        <v>1.0489999999999999</v>
      </c>
      <c r="C27" s="2"/>
    </row>
    <row r="28" spans="1:3" ht="12.75" customHeight="1" x14ac:dyDescent="0.2">
      <c r="A28" s="10">
        <f t="shared" si="3"/>
        <v>0.94000000000000006</v>
      </c>
      <c r="B28" s="2">
        <f t="shared" si="4"/>
        <v>1.042</v>
      </c>
      <c r="C28" s="2"/>
    </row>
    <row r="29" spans="1:3" ht="12.75" customHeight="1" x14ac:dyDescent="0.2">
      <c r="A29" s="10">
        <f t="shared" si="3"/>
        <v>0.95000000000000007</v>
      </c>
      <c r="B29" s="2">
        <f t="shared" si="4"/>
        <v>1.0349999999999999</v>
      </c>
      <c r="C29" s="2"/>
    </row>
    <row r="30" spans="1:3" ht="12.75" customHeight="1" x14ac:dyDescent="0.2">
      <c r="A30" s="10">
        <f t="shared" si="3"/>
        <v>0.96000000000000008</v>
      </c>
      <c r="B30" s="2">
        <f t="shared" si="4"/>
        <v>1.028</v>
      </c>
      <c r="C30" s="2"/>
    </row>
    <row r="31" spans="1:3" ht="12.75" customHeight="1" x14ac:dyDescent="0.2">
      <c r="A31" s="10">
        <f t="shared" si="3"/>
        <v>0.97000000000000008</v>
      </c>
      <c r="B31" s="2">
        <f t="shared" si="4"/>
        <v>1.0209999999999999</v>
      </c>
      <c r="C31" s="2"/>
    </row>
    <row r="32" spans="1:3" ht="12.75" customHeight="1" x14ac:dyDescent="0.2">
      <c r="A32" s="10">
        <f t="shared" si="3"/>
        <v>0.98000000000000009</v>
      </c>
      <c r="B32" s="2">
        <f t="shared" si="4"/>
        <v>1.014</v>
      </c>
      <c r="C32" s="2"/>
    </row>
    <row r="33" spans="1:3" ht="12.75" customHeight="1" x14ac:dyDescent="0.2">
      <c r="A33" s="10">
        <f t="shared" si="3"/>
        <v>0.9900000000000001</v>
      </c>
      <c r="B33" s="2">
        <f t="shared" si="4"/>
        <v>1.0069999999999999</v>
      </c>
      <c r="C33" s="2"/>
    </row>
    <row r="34" spans="1:3" ht="12.75" customHeight="1" x14ac:dyDescent="0.2">
      <c r="A34" s="8">
        <f t="shared" si="3"/>
        <v>1</v>
      </c>
      <c r="B34" s="9">
        <v>1</v>
      </c>
      <c r="C34" s="2"/>
    </row>
    <row r="35" spans="1:3" ht="12.75" customHeight="1" x14ac:dyDescent="0.2">
      <c r="A35" s="10">
        <f t="shared" si="3"/>
        <v>1.01</v>
      </c>
      <c r="B35" s="2">
        <f t="shared" ref="B35:B43" si="5">$B$34-($B$34-$B$44)/10*(A35-$A$34)*100</f>
        <v>0.99399999999999999</v>
      </c>
      <c r="C35" s="2"/>
    </row>
    <row r="36" spans="1:3" ht="12.75" customHeight="1" x14ac:dyDescent="0.2">
      <c r="A36" s="10">
        <f t="shared" si="3"/>
        <v>1.02</v>
      </c>
      <c r="B36" s="2">
        <f t="shared" si="5"/>
        <v>0.98799999999999999</v>
      </c>
      <c r="C36" s="2"/>
    </row>
    <row r="37" spans="1:3" ht="12.75" customHeight="1" x14ac:dyDescent="0.2">
      <c r="A37" s="10">
        <f t="shared" si="3"/>
        <v>1.03</v>
      </c>
      <c r="B37" s="2">
        <f t="shared" si="5"/>
        <v>0.98199999999999998</v>
      </c>
      <c r="C37" s="2"/>
    </row>
    <row r="38" spans="1:3" ht="12.75" customHeight="1" x14ac:dyDescent="0.2">
      <c r="A38" s="10">
        <f t="shared" si="3"/>
        <v>1.04</v>
      </c>
      <c r="B38" s="2">
        <f t="shared" si="5"/>
        <v>0.97599999999999998</v>
      </c>
      <c r="C38" s="2"/>
    </row>
    <row r="39" spans="1:3" ht="12.75" customHeight="1" x14ac:dyDescent="0.2">
      <c r="A39" s="10">
        <f t="shared" si="3"/>
        <v>1.05</v>
      </c>
      <c r="B39" s="2">
        <f t="shared" si="5"/>
        <v>0.97</v>
      </c>
      <c r="C39" s="2"/>
    </row>
    <row r="40" spans="1:3" ht="12.75" customHeight="1" x14ac:dyDescent="0.2">
      <c r="A40" s="10">
        <f t="shared" si="3"/>
        <v>1.06</v>
      </c>
      <c r="B40" s="2">
        <f t="shared" si="5"/>
        <v>0.96399999999999997</v>
      </c>
      <c r="C40" s="2"/>
    </row>
    <row r="41" spans="1:3" ht="12.75" customHeight="1" x14ac:dyDescent="0.2">
      <c r="A41" s="10">
        <f t="shared" si="3"/>
        <v>1.07</v>
      </c>
      <c r="B41" s="2">
        <f t="shared" si="5"/>
        <v>0.95799999999999996</v>
      </c>
      <c r="C41" s="2"/>
    </row>
    <row r="42" spans="1:3" ht="12.75" customHeight="1" x14ac:dyDescent="0.2">
      <c r="A42" s="10">
        <f t="shared" si="3"/>
        <v>1.08</v>
      </c>
      <c r="B42" s="2">
        <f t="shared" si="5"/>
        <v>0.95199999999999996</v>
      </c>
      <c r="C42" s="2"/>
    </row>
    <row r="43" spans="1:3" ht="12.75" customHeight="1" x14ac:dyDescent="0.2">
      <c r="A43" s="10">
        <f t="shared" si="3"/>
        <v>1.0900000000000001</v>
      </c>
      <c r="B43" s="2">
        <f t="shared" si="5"/>
        <v>0.94599999999999995</v>
      </c>
      <c r="C43" s="2"/>
    </row>
    <row r="44" spans="1:3" ht="12.75" customHeight="1" x14ac:dyDescent="0.2">
      <c r="A44" s="8">
        <f t="shared" si="3"/>
        <v>1.1000000000000001</v>
      </c>
      <c r="B44" s="9">
        <v>0.94</v>
      </c>
      <c r="C44" s="2"/>
    </row>
    <row r="45" spans="1:3" ht="12.75" customHeight="1" x14ac:dyDescent="0.2">
      <c r="A45" s="10">
        <f t="shared" si="3"/>
        <v>1.1100000000000001</v>
      </c>
      <c r="B45" s="2">
        <f t="shared" ref="B45:B53" si="6">$B$44-($B$44-$B$54)/10*(A45-$A$44)*100</f>
        <v>0.93499999999999994</v>
      </c>
      <c r="C45" s="2"/>
    </row>
    <row r="46" spans="1:3" ht="12.75" customHeight="1" x14ac:dyDescent="0.2">
      <c r="A46" s="10">
        <f t="shared" si="3"/>
        <v>1.1200000000000001</v>
      </c>
      <c r="B46" s="2">
        <f t="shared" si="6"/>
        <v>0.92999999999999994</v>
      </c>
      <c r="C46" s="2"/>
    </row>
    <row r="47" spans="1:3" ht="12.75" customHeight="1" x14ac:dyDescent="0.2">
      <c r="A47" s="10">
        <f t="shared" si="3"/>
        <v>1.1300000000000001</v>
      </c>
      <c r="B47" s="2">
        <f t="shared" si="6"/>
        <v>0.92499999999999993</v>
      </c>
      <c r="C47" s="2"/>
    </row>
    <row r="48" spans="1:3" ht="12.75" customHeight="1" x14ac:dyDescent="0.2">
      <c r="A48" s="10">
        <f t="shared" si="3"/>
        <v>1.1400000000000001</v>
      </c>
      <c r="B48" s="2">
        <f t="shared" si="6"/>
        <v>0.91999999999999993</v>
      </c>
      <c r="C48" s="2"/>
    </row>
    <row r="49" spans="1:3" ht="12.75" customHeight="1" x14ac:dyDescent="0.2">
      <c r="A49" s="10">
        <f t="shared" si="3"/>
        <v>1.1500000000000001</v>
      </c>
      <c r="B49" s="2">
        <f t="shared" si="6"/>
        <v>0.91499999999999992</v>
      </c>
      <c r="C49" s="2"/>
    </row>
    <row r="50" spans="1:3" ht="12.75" customHeight="1" x14ac:dyDescent="0.2">
      <c r="A50" s="10">
        <f t="shared" si="3"/>
        <v>1.1600000000000001</v>
      </c>
      <c r="B50" s="2">
        <f t="shared" si="6"/>
        <v>0.90999999999999992</v>
      </c>
      <c r="C50" s="2"/>
    </row>
    <row r="51" spans="1:3" ht="12.75" customHeight="1" x14ac:dyDescent="0.2">
      <c r="A51" s="10">
        <f t="shared" si="3"/>
        <v>1.1700000000000002</v>
      </c>
      <c r="B51" s="2">
        <f t="shared" si="6"/>
        <v>0.90499999999999992</v>
      </c>
      <c r="C51" s="2"/>
    </row>
    <row r="52" spans="1:3" ht="12.75" customHeight="1" x14ac:dyDescent="0.2">
      <c r="A52" s="10">
        <f t="shared" si="3"/>
        <v>1.1800000000000002</v>
      </c>
      <c r="B52" s="2">
        <f t="shared" si="6"/>
        <v>0.89999999999999991</v>
      </c>
      <c r="C52" s="2"/>
    </row>
    <row r="53" spans="1:3" ht="12.75" customHeight="1" x14ac:dyDescent="0.2">
      <c r="A53" s="10">
        <f t="shared" si="3"/>
        <v>1.1900000000000002</v>
      </c>
      <c r="B53" s="2">
        <f t="shared" si="6"/>
        <v>0.89500000000000002</v>
      </c>
      <c r="C53" s="2"/>
    </row>
    <row r="54" spans="1:3" ht="12.75" customHeight="1" x14ac:dyDescent="0.2">
      <c r="A54" s="8">
        <f t="shared" si="3"/>
        <v>1.2000000000000002</v>
      </c>
      <c r="B54" s="9">
        <v>0.89</v>
      </c>
      <c r="C54" s="2"/>
    </row>
    <row r="55" spans="1:3" ht="12.75" customHeight="1" x14ac:dyDescent="0.2">
      <c r="A55" s="10">
        <f t="shared" si="3"/>
        <v>1.2100000000000002</v>
      </c>
      <c r="B55" s="2">
        <f t="shared" ref="B55:B63" si="7">$B$54-($B$54-$B$64)/10*(A55-$A$54)*100</f>
        <v>0.88600000000000001</v>
      </c>
      <c r="C55" s="2"/>
    </row>
    <row r="56" spans="1:3" ht="12.75" customHeight="1" x14ac:dyDescent="0.2">
      <c r="A56" s="10">
        <f t="shared" si="3"/>
        <v>1.2200000000000002</v>
      </c>
      <c r="B56" s="2">
        <f t="shared" si="7"/>
        <v>0.88200000000000001</v>
      </c>
      <c r="C56" s="2"/>
    </row>
    <row r="57" spans="1:3" ht="12.75" customHeight="1" x14ac:dyDescent="0.2">
      <c r="A57" s="10">
        <f t="shared" si="3"/>
        <v>1.2300000000000002</v>
      </c>
      <c r="B57" s="2">
        <f t="shared" si="7"/>
        <v>0.878</v>
      </c>
      <c r="C57" s="2"/>
    </row>
    <row r="58" spans="1:3" ht="12.75" customHeight="1" x14ac:dyDescent="0.2">
      <c r="A58" s="10">
        <f t="shared" si="3"/>
        <v>1.2400000000000002</v>
      </c>
      <c r="B58" s="2">
        <f t="shared" si="7"/>
        <v>0.874</v>
      </c>
      <c r="C58" s="2"/>
    </row>
    <row r="59" spans="1:3" ht="12.75" customHeight="1" x14ac:dyDescent="0.2">
      <c r="A59" s="10">
        <f t="shared" si="3"/>
        <v>1.2500000000000002</v>
      </c>
      <c r="B59" s="2">
        <f t="shared" si="7"/>
        <v>0.87</v>
      </c>
      <c r="C59" s="2"/>
    </row>
    <row r="60" spans="1:3" ht="12.75" customHeight="1" x14ac:dyDescent="0.2">
      <c r="A60" s="10">
        <f t="shared" si="3"/>
        <v>1.2600000000000002</v>
      </c>
      <c r="B60" s="2">
        <f t="shared" si="7"/>
        <v>0.86599999999999999</v>
      </c>
      <c r="C60" s="2"/>
    </row>
    <row r="61" spans="1:3" ht="12.75" customHeight="1" x14ac:dyDescent="0.2">
      <c r="A61" s="10">
        <f t="shared" si="3"/>
        <v>1.2700000000000002</v>
      </c>
      <c r="B61" s="2">
        <f t="shared" si="7"/>
        <v>0.86199999999999999</v>
      </c>
      <c r="C61" s="2"/>
    </row>
    <row r="62" spans="1:3" ht="12.75" customHeight="1" x14ac:dyDescent="0.2">
      <c r="A62" s="10">
        <f t="shared" si="3"/>
        <v>1.2800000000000002</v>
      </c>
      <c r="B62" s="2">
        <f t="shared" si="7"/>
        <v>0.85799999999999998</v>
      </c>
      <c r="C62" s="2"/>
    </row>
    <row r="63" spans="1:3" ht="12.75" customHeight="1" x14ac:dyDescent="0.2">
      <c r="A63" s="10">
        <f t="shared" si="3"/>
        <v>1.2900000000000003</v>
      </c>
      <c r="B63" s="2">
        <f t="shared" si="7"/>
        <v>0.85399999999999998</v>
      </c>
      <c r="C63" s="2"/>
    </row>
    <row r="64" spans="1:3" ht="12.75" customHeight="1" x14ac:dyDescent="0.2">
      <c r="A64" s="8">
        <f t="shared" si="3"/>
        <v>1.3000000000000003</v>
      </c>
      <c r="B64" s="9">
        <v>0.85</v>
      </c>
      <c r="C64" s="2"/>
    </row>
    <row r="65" spans="1:3" ht="12.75" customHeight="1" x14ac:dyDescent="0.2">
      <c r="A65" s="10">
        <f t="shared" si="3"/>
        <v>1.3100000000000003</v>
      </c>
      <c r="B65" s="2">
        <f t="shared" ref="B65:B73" si="8">$B$64-($B$64-$B$74)/10*(A65-$A$64)*100</f>
        <v>0.84599999999999997</v>
      </c>
      <c r="C65" s="2"/>
    </row>
    <row r="66" spans="1:3" ht="12.75" customHeight="1" x14ac:dyDescent="0.2">
      <c r="A66" s="10">
        <f t="shared" si="3"/>
        <v>1.3200000000000003</v>
      </c>
      <c r="B66" s="2">
        <f t="shared" si="8"/>
        <v>0.84199999999999997</v>
      </c>
      <c r="C66" s="2"/>
    </row>
    <row r="67" spans="1:3" ht="12.75" customHeight="1" x14ac:dyDescent="0.2">
      <c r="A67" s="10">
        <f t="shared" si="3"/>
        <v>1.3300000000000003</v>
      </c>
      <c r="B67" s="2">
        <f t="shared" si="8"/>
        <v>0.83799999999999997</v>
      </c>
      <c r="C67" s="2"/>
    </row>
    <row r="68" spans="1:3" ht="12.75" customHeight="1" x14ac:dyDescent="0.2">
      <c r="A68" s="10">
        <f t="shared" si="3"/>
        <v>1.3400000000000003</v>
      </c>
      <c r="B68" s="2">
        <f t="shared" si="8"/>
        <v>0.83399999999999996</v>
      </c>
      <c r="C68" s="2"/>
    </row>
    <row r="69" spans="1:3" ht="12.75" customHeight="1" x14ac:dyDescent="0.2">
      <c r="A69" s="10">
        <f t="shared" si="3"/>
        <v>1.3500000000000003</v>
      </c>
      <c r="B69" s="2">
        <f t="shared" si="8"/>
        <v>0.83</v>
      </c>
      <c r="C69" s="2"/>
    </row>
    <row r="70" spans="1:3" ht="12.75" customHeight="1" x14ac:dyDescent="0.2">
      <c r="A70" s="10">
        <f t="shared" si="3"/>
        <v>1.3600000000000003</v>
      </c>
      <c r="B70" s="2">
        <f t="shared" si="8"/>
        <v>0.82599999999999996</v>
      </c>
      <c r="C70" s="2"/>
    </row>
    <row r="71" spans="1:3" ht="12.75" customHeight="1" x14ac:dyDescent="0.2">
      <c r="A71" s="10">
        <f t="shared" si="3"/>
        <v>1.3700000000000003</v>
      </c>
      <c r="B71" s="2">
        <f t="shared" si="8"/>
        <v>0.82200000000000006</v>
      </c>
      <c r="C71" s="2"/>
    </row>
    <row r="72" spans="1:3" ht="12.75" customHeight="1" x14ac:dyDescent="0.2">
      <c r="A72" s="10">
        <f t="shared" si="3"/>
        <v>1.3800000000000003</v>
      </c>
      <c r="B72" s="2">
        <f t="shared" si="8"/>
        <v>0.81800000000000006</v>
      </c>
      <c r="C72" s="2"/>
    </row>
    <row r="73" spans="1:3" ht="12.75" customHeight="1" x14ac:dyDescent="0.2">
      <c r="A73" s="10">
        <f t="shared" si="3"/>
        <v>1.3900000000000003</v>
      </c>
      <c r="B73" s="2">
        <f t="shared" si="8"/>
        <v>0.81400000000000006</v>
      </c>
      <c r="C73" s="2"/>
    </row>
    <row r="74" spans="1:3" ht="12.75" customHeight="1" x14ac:dyDescent="0.2">
      <c r="A74" s="8">
        <f t="shared" si="3"/>
        <v>1.4000000000000004</v>
      </c>
      <c r="B74" s="9">
        <v>0.81</v>
      </c>
      <c r="C74" s="2"/>
    </row>
    <row r="75" spans="1:3" ht="12.75" customHeight="1" x14ac:dyDescent="0.2">
      <c r="A75" s="10">
        <f t="shared" si="3"/>
        <v>1.4100000000000004</v>
      </c>
      <c r="B75" s="2">
        <f t="shared" ref="B75:B83" si="9">$B$74-($B$74-$B$84)/10*(A75-$A$74)*100</f>
        <v>0.80800000000000005</v>
      </c>
      <c r="C75" s="2"/>
    </row>
    <row r="76" spans="1:3" ht="12.75" customHeight="1" x14ac:dyDescent="0.2">
      <c r="A76" s="10">
        <f t="shared" si="3"/>
        <v>1.4200000000000004</v>
      </c>
      <c r="B76" s="2">
        <f t="shared" si="9"/>
        <v>0.80600000000000005</v>
      </c>
      <c r="C76" s="2"/>
    </row>
    <row r="77" spans="1:3" ht="12.75" customHeight="1" x14ac:dyDescent="0.2">
      <c r="A77" s="10">
        <f t="shared" si="3"/>
        <v>1.4300000000000004</v>
      </c>
      <c r="B77" s="2">
        <f t="shared" si="9"/>
        <v>0.80400000000000005</v>
      </c>
      <c r="C77" s="2"/>
    </row>
    <row r="78" spans="1:3" ht="12.75" customHeight="1" x14ac:dyDescent="0.2">
      <c r="A78" s="10">
        <f t="shared" si="3"/>
        <v>1.4400000000000004</v>
      </c>
      <c r="B78" s="2">
        <f t="shared" si="9"/>
        <v>0.80200000000000005</v>
      </c>
      <c r="C78" s="2"/>
    </row>
    <row r="79" spans="1:3" ht="12.75" customHeight="1" x14ac:dyDescent="0.2">
      <c r="A79" s="10">
        <f t="shared" si="3"/>
        <v>1.4500000000000004</v>
      </c>
      <c r="B79" s="2">
        <f t="shared" si="9"/>
        <v>0.8</v>
      </c>
      <c r="C79" s="2"/>
    </row>
    <row r="80" spans="1:3" ht="12.75" customHeight="1" x14ac:dyDescent="0.2">
      <c r="A80" s="10">
        <f t="shared" si="3"/>
        <v>1.4600000000000004</v>
      </c>
      <c r="B80" s="2">
        <f t="shared" si="9"/>
        <v>0.79800000000000004</v>
      </c>
      <c r="C80" s="2"/>
    </row>
    <row r="81" spans="1:3" ht="12.75" customHeight="1" x14ac:dyDescent="0.2">
      <c r="A81" s="10">
        <f t="shared" si="3"/>
        <v>1.4700000000000004</v>
      </c>
      <c r="B81" s="2">
        <f t="shared" si="9"/>
        <v>0.79600000000000004</v>
      </c>
      <c r="C81" s="2"/>
    </row>
    <row r="82" spans="1:3" ht="12.75" customHeight="1" x14ac:dyDescent="0.2">
      <c r="A82" s="10">
        <f t="shared" si="3"/>
        <v>1.4800000000000004</v>
      </c>
      <c r="B82" s="2">
        <f t="shared" si="9"/>
        <v>0.79400000000000004</v>
      </c>
      <c r="C82" s="2"/>
    </row>
    <row r="83" spans="1:3" ht="12.75" customHeight="1" x14ac:dyDescent="0.2">
      <c r="A83" s="10">
        <f t="shared" si="3"/>
        <v>1.4900000000000004</v>
      </c>
      <c r="B83" s="2">
        <f t="shared" si="9"/>
        <v>0.79200000000000004</v>
      </c>
      <c r="C83" s="2"/>
    </row>
    <row r="84" spans="1:3" ht="12.75" customHeight="1" x14ac:dyDescent="0.2">
      <c r="A84" s="8">
        <f t="shared" si="3"/>
        <v>1.5000000000000004</v>
      </c>
      <c r="B84" s="9">
        <v>0.79</v>
      </c>
      <c r="C84" s="2"/>
    </row>
    <row r="85" spans="1:3" ht="12.75" customHeight="1" x14ac:dyDescent="0.2">
      <c r="A85" s="1"/>
      <c r="B85" s="2"/>
      <c r="C8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Gebotsrechner</vt:lpstr>
      <vt:lpstr>Gütefaktor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Stahel</dc:creator>
  <cp:lastModifiedBy>Thomas Stahel</cp:lastModifiedBy>
  <dcterms:created xsi:type="dcterms:W3CDTF">2017-05-19T17:23:45Z</dcterms:created>
  <dcterms:modified xsi:type="dcterms:W3CDTF">2017-05-24T09:28:53Z</dcterms:modified>
</cp:coreProperties>
</file>